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9015" firstSheet="1" activeTab="1"/>
  </bookViews>
  <sheets>
    <sheet name="przetarg 2 do marca" sheetId="1" r:id="rId1"/>
    <sheet name="SOPZ" sheetId="2" r:id="rId2"/>
  </sheets>
  <definedNames/>
  <calcPr fullCalcOnLoad="1"/>
</workbook>
</file>

<file path=xl/sharedStrings.xml><?xml version="1.0" encoding="utf-8"?>
<sst xmlns="http://schemas.openxmlformats.org/spreadsheetml/2006/main" count="195" uniqueCount="81">
  <si>
    <t>Lp.</t>
  </si>
  <si>
    <t>1.  </t>
  </si>
  <si>
    <t>Wartość  brutto</t>
  </si>
  <si>
    <t xml:space="preserve">PAKIET NR I INTERFERON </t>
  </si>
  <si>
    <t xml:space="preserve">PAKIET NR II TOKSYNA BOTULINOWA </t>
  </si>
  <si>
    <t>Interferon beta 1-a 44mcg 0,5ml (12 mln j.m.) ampułkostrzykawki x 12 sztuk lub wstrzykiwacze x 4 sztuki</t>
  </si>
  <si>
    <t>Toksyna botulinowa typu A – 1 fiolka zawiera 100 jednostek toksyny botulinowej typu A wolnej od białek kompleksujących</t>
  </si>
  <si>
    <t>PAKIET III TIGECYCLINA</t>
  </si>
  <si>
    <t>Tigecyclina proszek do sporządzania roztworu iv i do wlewów, 50mg x 10 fiolek po 5ml</t>
  </si>
  <si>
    <t xml:space="preserve">PAKIET IV LEKI </t>
  </si>
  <si>
    <t xml:space="preserve">Lactobacillus SPP kaps. x 300 sztuk </t>
  </si>
  <si>
    <t>Ornityna roztwór do infuzji 5g/10ml x 10 amp.</t>
  </si>
  <si>
    <t>Amantadyna tabl. powl. 0,1g x 100 sztuk</t>
  </si>
  <si>
    <t xml:space="preserve">Zamawiający dopuszcza możliwość oferowania leków w innych opakowaniach handlowych z odpowiednim przeliczeniem ilości. W przypadku otrzymania liczby ułamkowej należy zaokrąglić w górę do pełnych opakowań.        </t>
  </si>
  <si>
    <t>Ornityna granulat 3g/5g x 30 saszetek</t>
  </si>
  <si>
    <t>SZCZEGÓŁOWY OPIS PRZEDMIOTU ZAMÓWIENIA</t>
  </si>
  <si>
    <t>Załącznik nr 1</t>
  </si>
  <si>
    <t>Podatek VAT</t>
  </si>
  <si>
    <t>J.m.</t>
  </si>
  <si>
    <t xml:space="preserve">Cena netto </t>
  </si>
  <si>
    <t>2.  </t>
  </si>
  <si>
    <t>3.  </t>
  </si>
  <si>
    <t>4.  </t>
  </si>
  <si>
    <t>PAKIET 1</t>
  </si>
  <si>
    <t xml:space="preserve"> </t>
  </si>
  <si>
    <t>L.p.</t>
  </si>
  <si>
    <t>ASORTYMENT</t>
  </si>
  <si>
    <t>j.m</t>
  </si>
  <si>
    <t>Ilość</t>
  </si>
  <si>
    <t>Cena netto</t>
  </si>
  <si>
    <t>Cena brutto</t>
  </si>
  <si>
    <t>Wartość netto</t>
  </si>
  <si>
    <t>Wartość brutto</t>
  </si>
  <si>
    <t>Nazwa handlowa, producent</t>
  </si>
  <si>
    <t>1.</t>
  </si>
  <si>
    <t>Bisacodyl supp. 10mg x 5 szt.</t>
  </si>
  <si>
    <t>Op.</t>
  </si>
  <si>
    <t>2.</t>
  </si>
  <si>
    <t>Ferrous sulpate tabl. o przedłużonym uwalnianiu  (105mg Fe II) x 30 szt.</t>
  </si>
  <si>
    <t>3.</t>
  </si>
  <si>
    <t>Heparin krem (300j.m./g) tuba 20g</t>
  </si>
  <si>
    <t>4.</t>
  </si>
  <si>
    <t>Cisatracurium roztwór do wstrzykiwań              i inf. (2mg/ml)  10mg /5ml x 5 amp.</t>
  </si>
  <si>
    <t>5.</t>
  </si>
  <si>
    <t>Cisatracurium roztwór do wstrzykiwań            i inf. (2mg/ml)  5mg/2,5ml  x 5 amp.</t>
  </si>
  <si>
    <t>6.</t>
  </si>
  <si>
    <t>Potassium chloride tabl. o przedłużonym uwalnianiu (391mg K) x 60 szt.</t>
  </si>
  <si>
    <t>7.</t>
  </si>
  <si>
    <t>Theophylline tabl. 100mg x 30 szt.</t>
  </si>
  <si>
    <t>8.</t>
  </si>
  <si>
    <t>Theophylline tabl. o przedłużonym uwalnianiu 300mg x 50 szt.</t>
  </si>
  <si>
    <t>9.</t>
  </si>
  <si>
    <t>Fluticason amp. do nebulizacji 0,5mg/2ml x 10 szt.</t>
  </si>
  <si>
    <t>10.</t>
  </si>
  <si>
    <t>Eptifibatide roztwór do wstrzykiwań (2mg/ml) 10ml x 1 fiolka</t>
  </si>
  <si>
    <t>11.</t>
  </si>
  <si>
    <t>Eptifibatide roztwór do wstrzykiwań (0,75mg/ml) 100ml x 1 fiolka</t>
  </si>
  <si>
    <t>12.</t>
  </si>
  <si>
    <t>Lithium carbonicum tabl. 250mg x 60szt.</t>
  </si>
  <si>
    <t>13.</t>
  </si>
  <si>
    <t>Mivacurium chloride inj. iv. 10mg/5ml x 5 amp.</t>
  </si>
  <si>
    <t>14.</t>
  </si>
  <si>
    <t>Remi fentanyl inj. iv. i do wlewów 1mg x 5 fiol.</t>
  </si>
  <si>
    <t>15.</t>
  </si>
  <si>
    <t>Remi fentanyl inj. iv. i do wlewów 2mg x 5 fiol.</t>
  </si>
  <si>
    <t>RAZEM</t>
  </si>
  <si>
    <t>PAKIET 2</t>
  </si>
  <si>
    <t>Bebilon HA RTF płyn od urodzenia 90ml</t>
  </si>
  <si>
    <t>Szt.</t>
  </si>
  <si>
    <t>PAKIET 3</t>
  </si>
  <si>
    <t>Moviprep (Makrogol 3350) 2 saszetki A+ 2 saszetki B = 1 zestaw</t>
  </si>
  <si>
    <t>Klindamycyna roztwór do wstrzykiwań domięśniowych i infuzji dożylnych 0,15g/ml ampułki 2ml x 5 ampułek</t>
  </si>
  <si>
    <t>Klindamycyna roztwór do wstrzykiwań domięśniowych i infuzji dożylnych 0,15g/ml ampułki 4ml x 5 ampułek</t>
  </si>
  <si>
    <t>Carvedilol tabl.  25mg x 30 sztuk</t>
  </si>
  <si>
    <t>Ferrous sulphate (80mg FeII) tabl, powl.               o przedłużonym uwalnianiu x 30 sztuk</t>
  </si>
  <si>
    <t>PAKIET 5</t>
  </si>
  <si>
    <r>
      <t xml:space="preserve">Dieta kompletna normo kaloryczna, bezresztkowa, bezsmakowa, oparta na mieszaninie białek (kazeina, serwatka, soja, groch) (4g/100ml), zawartość EPA/DHA 0,34g/1000ml, zawierające tłuszcze MCT 0,6g/1000ml  oraz 6 neutralnych karotenoidów, 255 mOsm/l, w opakowaniu miękkim typu </t>
    </r>
    <r>
      <rPr>
        <b/>
        <sz val="10"/>
        <rFont val="Times New Roman"/>
        <family val="1"/>
      </rPr>
      <t>Pack</t>
    </r>
    <r>
      <rPr>
        <sz val="10"/>
        <rFont val="Times New Roman"/>
        <family val="1"/>
      </rPr>
      <t>, kompatybilnych z zestawem Flocare, poj. 1000ml</t>
    </r>
  </si>
  <si>
    <r>
      <t xml:space="preserve">Flocare zestaw do żywienia dojelitowego do worków </t>
    </r>
    <r>
      <rPr>
        <b/>
        <sz val="10"/>
        <rFont val="Times New Roman"/>
        <family val="1"/>
      </rPr>
      <t>Pack</t>
    </r>
  </si>
  <si>
    <t>WSPÓLNY KOD CPV: 33600000-6</t>
  </si>
  <si>
    <t xml:space="preserve">WARTOŚĆ NETTO:       </t>
  </si>
  <si>
    <t xml:space="preserve">WARTOŚĆ BRUTTO: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</si>
</sst>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_-* #,##0.0\ _z_ł_-;\-* #,##0.0\ _z_ł_-;_-* &quot;-&quot;??\ _z_ł_-;_-@_-"/>
  </numFmts>
  <fonts count="2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43" fontId="0" fillId="0" borderId="0" xfId="42" applyFont="1" applyAlignment="1">
      <alignment/>
    </xf>
    <xf numFmtId="43" fontId="6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horizontal="center" vertical="top" wrapText="1"/>
    </xf>
    <xf numFmtId="43" fontId="4" fillId="0" borderId="10" xfId="42" applyFont="1" applyBorder="1" applyAlignment="1">
      <alignment vertical="top" wrapText="1"/>
    </xf>
    <xf numFmtId="43" fontId="6" fillId="0" borderId="10" xfId="42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12" xfId="0" applyNumberFormat="1" applyFont="1" applyBorder="1" applyAlignment="1">
      <alignment/>
    </xf>
    <xf numFmtId="43" fontId="7" fillId="0" borderId="13" xfId="0" applyNumberFormat="1" applyFont="1" applyBorder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2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43" fontId="0" fillId="0" borderId="0" xfId="42" applyAlignment="1">
      <alignment/>
    </xf>
    <xf numFmtId="43" fontId="27" fillId="0" borderId="0" xfId="42" applyFont="1" applyAlignment="1">
      <alignment/>
    </xf>
    <xf numFmtId="43" fontId="0" fillId="0" borderId="15" xfId="42" applyBorder="1" applyAlignment="1">
      <alignment/>
    </xf>
    <xf numFmtId="43" fontId="4" fillId="0" borderId="17" xfId="42" applyFont="1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 wrapText="1"/>
    </xf>
    <xf numFmtId="43" fontId="4" fillId="0" borderId="11" xfId="42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18" xfId="0" applyBorder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10">
      <selection activeCell="B22" sqref="B22:B23"/>
    </sheetView>
  </sheetViews>
  <sheetFormatPr defaultColWidth="9.140625" defaultRowHeight="12.75"/>
  <cols>
    <col min="2" max="2" width="29.140625" style="0" customWidth="1"/>
    <col min="5" max="5" width="13.421875" style="0" customWidth="1"/>
    <col min="6" max="6" width="9.140625" style="18" customWidth="1"/>
    <col min="7" max="7" width="12.57421875" style="18" customWidth="1"/>
    <col min="8" max="8" width="13.28125" style="18" customWidth="1"/>
    <col min="9" max="9" width="20.00390625" style="0" customWidth="1"/>
    <col min="11" max="11" width="13.00390625" style="0" customWidth="1"/>
  </cols>
  <sheetData>
    <row r="1" ht="15.75">
      <c r="A1" s="1"/>
    </row>
    <row r="2" ht="15.75">
      <c r="A2" s="1"/>
    </row>
    <row r="3" spans="1:2" ht="16.5" thickBot="1">
      <c r="A3" s="2" t="s">
        <v>24</v>
      </c>
      <c r="B3" s="1" t="s">
        <v>23</v>
      </c>
    </row>
    <row r="4" spans="1:9" ht="24.75" customHeight="1">
      <c r="A4" s="49" t="s">
        <v>25</v>
      </c>
      <c r="B4" s="53" t="s">
        <v>26</v>
      </c>
      <c r="C4" s="49" t="s">
        <v>27</v>
      </c>
      <c r="D4" s="49" t="s">
        <v>28</v>
      </c>
      <c r="E4" s="49" t="s">
        <v>29</v>
      </c>
      <c r="F4" s="51" t="s">
        <v>30</v>
      </c>
      <c r="G4" s="51" t="s">
        <v>31</v>
      </c>
      <c r="H4" s="51" t="s">
        <v>32</v>
      </c>
      <c r="I4" s="49" t="s">
        <v>33</v>
      </c>
    </row>
    <row r="5" spans="1:9" ht="13.5" thickBot="1">
      <c r="A5" s="50"/>
      <c r="B5" s="54"/>
      <c r="C5" s="50"/>
      <c r="D5" s="50"/>
      <c r="E5" s="50"/>
      <c r="F5" s="52"/>
      <c r="G5" s="52"/>
      <c r="H5" s="52"/>
      <c r="I5" s="50"/>
    </row>
    <row r="6" spans="1:11" ht="13.5" thickBot="1">
      <c r="A6" s="5" t="s">
        <v>34</v>
      </c>
      <c r="B6" s="6" t="s">
        <v>35</v>
      </c>
      <c r="C6" s="7" t="s">
        <v>36</v>
      </c>
      <c r="D6" s="7">
        <v>400</v>
      </c>
      <c r="E6" s="8">
        <v>8</v>
      </c>
      <c r="F6" s="22">
        <f>E6*8%+E6</f>
        <v>8.64</v>
      </c>
      <c r="G6" s="19">
        <f>D6*E6</f>
        <v>3200</v>
      </c>
      <c r="H6" s="19">
        <f>F6*D6</f>
        <v>3456</v>
      </c>
      <c r="I6" s="10"/>
      <c r="K6">
        <f>(D6*E6)*8%+(D6*E6)</f>
        <v>3456</v>
      </c>
    </row>
    <row r="7" spans="1:11" ht="39" thickBot="1">
      <c r="A7" s="5" t="s">
        <v>37</v>
      </c>
      <c r="B7" s="6" t="s">
        <v>38</v>
      </c>
      <c r="C7" s="7" t="s">
        <v>36</v>
      </c>
      <c r="D7" s="7">
        <v>200</v>
      </c>
      <c r="E7" s="8">
        <v>14.75</v>
      </c>
      <c r="F7" s="22">
        <f aca="true" t="shared" si="0" ref="F7:F20">E7*8%+E7</f>
        <v>15.93</v>
      </c>
      <c r="G7" s="19">
        <f aca="true" t="shared" si="1" ref="G7:G20">D7*E7</f>
        <v>2950</v>
      </c>
      <c r="H7" s="19">
        <f aca="true" t="shared" si="2" ref="H7:H20">F7*D7</f>
        <v>3186</v>
      </c>
      <c r="I7" s="10"/>
      <c r="K7">
        <f aca="true" t="shared" si="3" ref="K7:K20">(D7*E7)*8%+(D7*E7)</f>
        <v>3186</v>
      </c>
    </row>
    <row r="8" spans="1:11" ht="13.5" thickBot="1">
      <c r="A8" s="5" t="s">
        <v>39</v>
      </c>
      <c r="B8" s="6" t="s">
        <v>40</v>
      </c>
      <c r="C8" s="7" t="s">
        <v>36</v>
      </c>
      <c r="D8" s="7">
        <v>80</v>
      </c>
      <c r="E8" s="8">
        <v>12</v>
      </c>
      <c r="F8" s="22">
        <f t="shared" si="0"/>
        <v>12.96</v>
      </c>
      <c r="G8" s="19">
        <f t="shared" si="1"/>
        <v>960</v>
      </c>
      <c r="H8" s="19">
        <f t="shared" si="2"/>
        <v>1036.8000000000002</v>
      </c>
      <c r="I8" s="10"/>
      <c r="K8">
        <f t="shared" si="3"/>
        <v>1036.8</v>
      </c>
    </row>
    <row r="9" spans="1:11" ht="39" thickBot="1">
      <c r="A9" s="5" t="s">
        <v>41</v>
      </c>
      <c r="B9" s="6" t="s">
        <v>42</v>
      </c>
      <c r="C9" s="7" t="s">
        <v>36</v>
      </c>
      <c r="D9" s="7">
        <v>320</v>
      </c>
      <c r="E9" s="8">
        <v>90.3</v>
      </c>
      <c r="F9" s="22">
        <f t="shared" si="0"/>
        <v>97.524</v>
      </c>
      <c r="G9" s="19">
        <f t="shared" si="1"/>
        <v>28896</v>
      </c>
      <c r="H9" s="19">
        <f t="shared" si="2"/>
        <v>31207.68</v>
      </c>
      <c r="I9" s="10"/>
      <c r="K9">
        <f t="shared" si="3"/>
        <v>31207.68</v>
      </c>
    </row>
    <row r="10" spans="1:11" ht="39" thickBot="1">
      <c r="A10" s="5" t="s">
        <v>43</v>
      </c>
      <c r="B10" s="6" t="s">
        <v>44</v>
      </c>
      <c r="C10" s="7" t="s">
        <v>36</v>
      </c>
      <c r="D10" s="7">
        <v>60</v>
      </c>
      <c r="E10" s="8">
        <v>90.3</v>
      </c>
      <c r="F10" s="22">
        <f t="shared" si="0"/>
        <v>97.524</v>
      </c>
      <c r="G10" s="19">
        <f t="shared" si="1"/>
        <v>5418</v>
      </c>
      <c r="H10" s="19">
        <f t="shared" si="2"/>
        <v>5851.4400000000005</v>
      </c>
      <c r="I10" s="10"/>
      <c r="K10">
        <f t="shared" si="3"/>
        <v>5851.44</v>
      </c>
    </row>
    <row r="11" spans="1:11" ht="39" thickBot="1">
      <c r="A11" s="5" t="s">
        <v>45</v>
      </c>
      <c r="B11" s="6" t="s">
        <v>46</v>
      </c>
      <c r="C11" s="7" t="s">
        <v>36</v>
      </c>
      <c r="D11" s="7">
        <v>2000</v>
      </c>
      <c r="E11" s="8">
        <v>6.88</v>
      </c>
      <c r="F11" s="22">
        <f t="shared" si="0"/>
        <v>7.4304</v>
      </c>
      <c r="G11" s="19">
        <f t="shared" si="1"/>
        <v>13760</v>
      </c>
      <c r="H11" s="19">
        <f t="shared" si="2"/>
        <v>14860.8</v>
      </c>
      <c r="I11" s="10"/>
      <c r="K11">
        <f t="shared" si="3"/>
        <v>14860.8</v>
      </c>
    </row>
    <row r="12" spans="1:11" ht="13.5" thickBot="1">
      <c r="A12" s="5" t="s">
        <v>47</v>
      </c>
      <c r="B12" s="6" t="s">
        <v>48</v>
      </c>
      <c r="C12" s="7" t="s">
        <v>36</v>
      </c>
      <c r="D12" s="7">
        <v>20</v>
      </c>
      <c r="E12" s="8">
        <v>6</v>
      </c>
      <c r="F12" s="22">
        <f t="shared" si="0"/>
        <v>6.48</v>
      </c>
      <c r="G12" s="19">
        <f t="shared" si="1"/>
        <v>120</v>
      </c>
      <c r="H12" s="19">
        <f t="shared" si="2"/>
        <v>129.60000000000002</v>
      </c>
      <c r="I12" s="10"/>
      <c r="K12">
        <f t="shared" si="3"/>
        <v>129.6</v>
      </c>
    </row>
    <row r="13" spans="1:11" ht="26.25" thickBot="1">
      <c r="A13" s="5" t="s">
        <v>49</v>
      </c>
      <c r="B13" s="6" t="s">
        <v>50</v>
      </c>
      <c r="C13" s="7" t="s">
        <v>36</v>
      </c>
      <c r="D13" s="7">
        <v>100</v>
      </c>
      <c r="E13" s="8">
        <v>8.15</v>
      </c>
      <c r="F13" s="22">
        <f t="shared" si="0"/>
        <v>8.802</v>
      </c>
      <c r="G13" s="19">
        <f t="shared" si="1"/>
        <v>815</v>
      </c>
      <c r="H13" s="19">
        <f t="shared" si="2"/>
        <v>880.1999999999999</v>
      </c>
      <c r="I13" s="10"/>
      <c r="K13">
        <f t="shared" si="3"/>
        <v>880.2</v>
      </c>
    </row>
    <row r="14" spans="1:11" ht="26.25" thickBot="1">
      <c r="A14" s="5" t="s">
        <v>51</v>
      </c>
      <c r="B14" s="6" t="s">
        <v>52</v>
      </c>
      <c r="C14" s="7" t="s">
        <v>36</v>
      </c>
      <c r="D14" s="7">
        <v>30</v>
      </c>
      <c r="E14" s="8">
        <v>30.96</v>
      </c>
      <c r="F14" s="22">
        <f t="shared" si="0"/>
        <v>33.4368</v>
      </c>
      <c r="G14" s="19">
        <f t="shared" si="1"/>
        <v>928.8000000000001</v>
      </c>
      <c r="H14" s="19">
        <f t="shared" si="2"/>
        <v>1003.1039999999999</v>
      </c>
      <c r="I14" s="10"/>
      <c r="K14">
        <f t="shared" si="3"/>
        <v>1003.104</v>
      </c>
    </row>
    <row r="15" spans="1:11" ht="26.25" thickBot="1">
      <c r="A15" s="5" t="s">
        <v>53</v>
      </c>
      <c r="B15" s="6" t="s">
        <v>54</v>
      </c>
      <c r="C15" s="7" t="s">
        <v>36</v>
      </c>
      <c r="D15" s="7">
        <v>150</v>
      </c>
      <c r="E15" s="8">
        <v>113</v>
      </c>
      <c r="F15" s="22">
        <f t="shared" si="0"/>
        <v>122.04</v>
      </c>
      <c r="G15" s="19">
        <f t="shared" si="1"/>
        <v>16950</v>
      </c>
      <c r="H15" s="19">
        <f t="shared" si="2"/>
        <v>18306</v>
      </c>
      <c r="I15" s="10"/>
      <c r="K15">
        <f t="shared" si="3"/>
        <v>18306</v>
      </c>
    </row>
    <row r="16" spans="1:11" ht="26.25" thickBot="1">
      <c r="A16" s="5" t="s">
        <v>55</v>
      </c>
      <c r="B16" s="6" t="s">
        <v>56</v>
      </c>
      <c r="C16" s="7" t="s">
        <v>36</v>
      </c>
      <c r="D16" s="7">
        <v>200</v>
      </c>
      <c r="E16" s="8">
        <v>328</v>
      </c>
      <c r="F16" s="22">
        <f t="shared" si="0"/>
        <v>354.24</v>
      </c>
      <c r="G16" s="19">
        <f t="shared" si="1"/>
        <v>65600</v>
      </c>
      <c r="H16" s="19">
        <f t="shared" si="2"/>
        <v>70848</v>
      </c>
      <c r="I16" s="10"/>
      <c r="K16">
        <f t="shared" si="3"/>
        <v>70848</v>
      </c>
    </row>
    <row r="17" spans="1:11" ht="26.25" thickBot="1">
      <c r="A17" s="5" t="s">
        <v>57</v>
      </c>
      <c r="B17" s="6" t="s">
        <v>58</v>
      </c>
      <c r="C17" s="7" t="s">
        <v>36</v>
      </c>
      <c r="D17" s="7">
        <v>60</v>
      </c>
      <c r="E17" s="8">
        <v>14.5</v>
      </c>
      <c r="F17" s="22">
        <f t="shared" si="0"/>
        <v>15.66</v>
      </c>
      <c r="G17" s="19">
        <f t="shared" si="1"/>
        <v>870</v>
      </c>
      <c r="H17" s="19">
        <f t="shared" si="2"/>
        <v>939.6</v>
      </c>
      <c r="I17" s="10"/>
      <c r="K17">
        <f t="shared" si="3"/>
        <v>939.6</v>
      </c>
    </row>
    <row r="18" spans="1:11" ht="26.25" thickBot="1">
      <c r="A18" s="5" t="s">
        <v>59</v>
      </c>
      <c r="B18" s="6" t="s">
        <v>60</v>
      </c>
      <c r="C18" s="7" t="s">
        <v>36</v>
      </c>
      <c r="D18" s="7">
        <v>10</v>
      </c>
      <c r="E18" s="8">
        <v>68</v>
      </c>
      <c r="F18" s="22">
        <f t="shared" si="0"/>
        <v>73.44</v>
      </c>
      <c r="G18" s="19">
        <f t="shared" si="1"/>
        <v>680</v>
      </c>
      <c r="H18" s="19">
        <f t="shared" si="2"/>
        <v>734.4</v>
      </c>
      <c r="I18" s="10"/>
      <c r="K18">
        <f t="shared" si="3"/>
        <v>734.4</v>
      </c>
    </row>
    <row r="19" spans="1:11" ht="26.25" thickBot="1">
      <c r="A19" s="5" t="s">
        <v>61</v>
      </c>
      <c r="B19" s="6" t="s">
        <v>62</v>
      </c>
      <c r="C19" s="7" t="s">
        <v>36</v>
      </c>
      <c r="D19" s="7">
        <v>5</v>
      </c>
      <c r="E19" s="8">
        <v>90.3</v>
      </c>
      <c r="F19" s="22">
        <f t="shared" si="0"/>
        <v>97.524</v>
      </c>
      <c r="G19" s="19">
        <f t="shared" si="1"/>
        <v>451.5</v>
      </c>
      <c r="H19" s="19">
        <f t="shared" si="2"/>
        <v>487.62</v>
      </c>
      <c r="I19" s="10"/>
      <c r="K19">
        <f t="shared" si="3"/>
        <v>487.62</v>
      </c>
    </row>
    <row r="20" spans="1:11" ht="26.25" thickBot="1">
      <c r="A20" s="5" t="s">
        <v>63</v>
      </c>
      <c r="B20" s="6" t="s">
        <v>64</v>
      </c>
      <c r="C20" s="7" t="s">
        <v>36</v>
      </c>
      <c r="D20" s="7">
        <v>5</v>
      </c>
      <c r="E20" s="8">
        <v>140</v>
      </c>
      <c r="F20" s="22">
        <f t="shared" si="0"/>
        <v>151.2</v>
      </c>
      <c r="G20" s="19">
        <f t="shared" si="1"/>
        <v>700</v>
      </c>
      <c r="H20" s="19">
        <f t="shared" si="2"/>
        <v>756</v>
      </c>
      <c r="I20" s="10"/>
      <c r="K20">
        <f t="shared" si="3"/>
        <v>756</v>
      </c>
    </row>
    <row r="21" spans="1:9" ht="24" customHeight="1" thickBot="1">
      <c r="A21" s="12"/>
      <c r="B21" s="13" t="s">
        <v>65</v>
      </c>
      <c r="C21" s="10"/>
      <c r="D21" s="10"/>
      <c r="E21" s="8"/>
      <c r="F21" s="22"/>
      <c r="G21" s="19">
        <f>SUM(G6:G20)</f>
        <v>142299.3</v>
      </c>
      <c r="H21" s="19">
        <f>SUM(H6:H20)</f>
        <v>153683.244</v>
      </c>
      <c r="I21" s="10"/>
    </row>
    <row r="22" spans="1:5" ht="17.25">
      <c r="A22" s="1"/>
      <c r="B22" s="25" t="s">
        <v>79</v>
      </c>
      <c r="C22" s="23"/>
      <c r="E22" s="24">
        <f>G21</f>
        <v>142299.3</v>
      </c>
    </row>
    <row r="23" spans="1:5" ht="17.25">
      <c r="A23" s="1"/>
      <c r="B23" s="25" t="s">
        <v>80</v>
      </c>
      <c r="C23" s="23"/>
      <c r="E23" s="24">
        <f>H21</f>
        <v>153683.244</v>
      </c>
    </row>
    <row r="24" ht="15.75">
      <c r="A24" s="1"/>
    </row>
    <row r="25" ht="15.75">
      <c r="A25" s="1"/>
    </row>
    <row r="26" spans="1:2" ht="16.5" thickBot="1">
      <c r="A26" s="2" t="s">
        <v>24</v>
      </c>
      <c r="B26" s="1" t="s">
        <v>66</v>
      </c>
    </row>
    <row r="27" spans="1:9" ht="24.75" customHeight="1">
      <c r="A27" s="49" t="s">
        <v>25</v>
      </c>
      <c r="B27" s="53" t="s">
        <v>26</v>
      </c>
      <c r="C27" s="49" t="s">
        <v>27</v>
      </c>
      <c r="D27" s="49" t="s">
        <v>28</v>
      </c>
      <c r="E27" s="49" t="s">
        <v>29</v>
      </c>
      <c r="F27" s="51" t="s">
        <v>30</v>
      </c>
      <c r="G27" s="51" t="s">
        <v>31</v>
      </c>
      <c r="H27" s="51" t="s">
        <v>32</v>
      </c>
      <c r="I27" s="49" t="s">
        <v>33</v>
      </c>
    </row>
    <row r="28" spans="1:9" ht="13.5" thickBot="1">
      <c r="A28" s="50"/>
      <c r="B28" s="54"/>
      <c r="C28" s="50"/>
      <c r="D28" s="50"/>
      <c r="E28" s="50"/>
      <c r="F28" s="52"/>
      <c r="G28" s="52"/>
      <c r="H28" s="52"/>
      <c r="I28" s="50"/>
    </row>
    <row r="29" spans="1:11" ht="26.25" thickBot="1">
      <c r="A29" s="5" t="s">
        <v>34</v>
      </c>
      <c r="B29" s="15" t="s">
        <v>67</v>
      </c>
      <c r="C29" s="9" t="s">
        <v>68</v>
      </c>
      <c r="D29" s="9">
        <v>4000</v>
      </c>
      <c r="E29" s="11">
        <v>0.21</v>
      </c>
      <c r="F29" s="22">
        <f>E29*8%+E29</f>
        <v>0.2268</v>
      </c>
      <c r="G29" s="19">
        <f>D29*E29</f>
        <v>840</v>
      </c>
      <c r="H29" s="19">
        <f>F29*D29</f>
        <v>907.2</v>
      </c>
      <c r="I29" s="9"/>
      <c r="K29">
        <f>(D29*E29)*8%+(D29*E29)</f>
        <v>907.2</v>
      </c>
    </row>
    <row r="30" spans="1:9" ht="24" customHeight="1" thickBot="1">
      <c r="A30" s="12"/>
      <c r="B30" s="16" t="s">
        <v>65</v>
      </c>
      <c r="C30" s="4"/>
      <c r="D30" s="4"/>
      <c r="E30" s="17"/>
      <c r="F30" s="20"/>
      <c r="G30" s="20">
        <f>G29</f>
        <v>840</v>
      </c>
      <c r="H30" s="21">
        <f>H29</f>
        <v>907.2</v>
      </c>
      <c r="I30" s="4"/>
    </row>
    <row r="31" spans="1:5" ht="12.75">
      <c r="A31" s="14"/>
      <c r="B31" s="25" t="s">
        <v>79</v>
      </c>
      <c r="E31" s="26">
        <f>G30</f>
        <v>840</v>
      </c>
    </row>
    <row r="32" spans="1:5" ht="12.75">
      <c r="A32" s="14"/>
      <c r="B32" s="25" t="s">
        <v>80</v>
      </c>
      <c r="E32" s="27">
        <f>H30</f>
        <v>907.2</v>
      </c>
    </row>
    <row r="33" ht="12.75">
      <c r="A33" s="14"/>
    </row>
    <row r="34" ht="12.75">
      <c r="A34" s="3"/>
    </row>
    <row r="35" ht="15.75">
      <c r="A35" s="1"/>
    </row>
    <row r="36" spans="1:2" ht="16.5" thickBot="1">
      <c r="A36" s="2" t="s">
        <v>24</v>
      </c>
      <c r="B36" s="1" t="s">
        <v>69</v>
      </c>
    </row>
    <row r="37" spans="1:9" ht="24.75" customHeight="1">
      <c r="A37" s="49" t="s">
        <v>25</v>
      </c>
      <c r="B37" s="53" t="s">
        <v>26</v>
      </c>
      <c r="C37" s="49" t="s">
        <v>27</v>
      </c>
      <c r="D37" s="49" t="s">
        <v>28</v>
      </c>
      <c r="E37" s="49" t="s">
        <v>29</v>
      </c>
      <c r="F37" s="51" t="s">
        <v>30</v>
      </c>
      <c r="G37" s="51" t="s">
        <v>31</v>
      </c>
      <c r="H37" s="51" t="s">
        <v>32</v>
      </c>
      <c r="I37" s="49" t="s">
        <v>33</v>
      </c>
    </row>
    <row r="38" spans="1:9" ht="13.5" thickBot="1">
      <c r="A38" s="50"/>
      <c r="B38" s="54"/>
      <c r="C38" s="50"/>
      <c r="D38" s="50"/>
      <c r="E38" s="50"/>
      <c r="F38" s="52"/>
      <c r="G38" s="52"/>
      <c r="H38" s="52"/>
      <c r="I38" s="50"/>
    </row>
    <row r="39" spans="1:11" ht="26.25" thickBot="1">
      <c r="A39" s="5" t="s">
        <v>34</v>
      </c>
      <c r="B39" s="15" t="s">
        <v>70</v>
      </c>
      <c r="C39" s="9" t="s">
        <v>36</v>
      </c>
      <c r="D39" s="9">
        <v>120</v>
      </c>
      <c r="E39" s="11">
        <v>30.96</v>
      </c>
      <c r="F39" s="22">
        <f>E39*8%+E39</f>
        <v>33.4368</v>
      </c>
      <c r="G39" s="19">
        <f>D39*E39</f>
        <v>3715.2000000000003</v>
      </c>
      <c r="H39" s="19">
        <f>F39*D39</f>
        <v>4012.4159999999997</v>
      </c>
      <c r="I39" s="9"/>
      <c r="K39" s="28">
        <f>(D39*E39)*8%+(D39*E39)</f>
        <v>4012.416</v>
      </c>
    </row>
    <row r="40" spans="1:11" ht="51.75" thickBot="1">
      <c r="A40" s="5" t="s">
        <v>37</v>
      </c>
      <c r="B40" s="15" t="s">
        <v>71</v>
      </c>
      <c r="C40" s="9" t="s">
        <v>36</v>
      </c>
      <c r="D40" s="9">
        <v>30</v>
      </c>
      <c r="E40" s="11">
        <v>23.9</v>
      </c>
      <c r="F40" s="22">
        <f>E40*8%+E40</f>
        <v>25.811999999999998</v>
      </c>
      <c r="G40" s="19">
        <f>D40*E40</f>
        <v>717</v>
      </c>
      <c r="H40" s="19">
        <f>F40*D40</f>
        <v>774.3599999999999</v>
      </c>
      <c r="I40" s="9"/>
      <c r="K40" s="28">
        <f>(D40*E40)*8%+(D40*E40)</f>
        <v>774.36</v>
      </c>
    </row>
    <row r="41" spans="1:11" ht="51.75" thickBot="1">
      <c r="A41" s="5" t="s">
        <v>39</v>
      </c>
      <c r="B41" s="15" t="s">
        <v>72</v>
      </c>
      <c r="C41" s="9" t="s">
        <v>36</v>
      </c>
      <c r="D41" s="9">
        <v>30</v>
      </c>
      <c r="E41" s="11">
        <v>25.21</v>
      </c>
      <c r="F41" s="22">
        <f>E41*8%+E41</f>
        <v>27.2268</v>
      </c>
      <c r="G41" s="19">
        <f>D41*E41</f>
        <v>756.3000000000001</v>
      </c>
      <c r="H41" s="19">
        <f>F41*D41</f>
        <v>816.804</v>
      </c>
      <c r="I41" s="9"/>
      <c r="K41" s="28">
        <f>(D41*E41)*8%+(D41*E41)</f>
        <v>816.8040000000001</v>
      </c>
    </row>
    <row r="42" spans="1:11" ht="13.5" thickBot="1">
      <c r="A42" s="5" t="s">
        <v>41</v>
      </c>
      <c r="B42" s="15" t="s">
        <v>73</v>
      </c>
      <c r="C42" s="9" t="s">
        <v>36</v>
      </c>
      <c r="D42" s="9">
        <v>100</v>
      </c>
      <c r="E42" s="11">
        <v>14</v>
      </c>
      <c r="F42" s="22">
        <f>E42*8%+E42</f>
        <v>15.120000000000001</v>
      </c>
      <c r="G42" s="19">
        <f>D42*E42</f>
        <v>1400</v>
      </c>
      <c r="H42" s="19">
        <f>F42*D42</f>
        <v>1512</v>
      </c>
      <c r="I42" s="9"/>
      <c r="K42" s="28">
        <f>(D42*E42)*8%+(D42*E42)</f>
        <v>1512</v>
      </c>
    </row>
    <row r="43" spans="1:11" ht="39" thickBot="1">
      <c r="A43" s="5" t="s">
        <v>43</v>
      </c>
      <c r="B43" s="15" t="s">
        <v>74</v>
      </c>
      <c r="C43" s="9" t="s">
        <v>36</v>
      </c>
      <c r="D43" s="9">
        <v>40</v>
      </c>
      <c r="E43" s="11">
        <v>16</v>
      </c>
      <c r="F43" s="22">
        <f>E43*8%+E43</f>
        <v>17.28</v>
      </c>
      <c r="G43" s="19">
        <f>D43*E43</f>
        <v>640</v>
      </c>
      <c r="H43" s="19">
        <f>F43*D43</f>
        <v>691.2</v>
      </c>
      <c r="I43" s="9"/>
      <c r="K43" s="28">
        <f>(D43*E43)*8%+(D43*E43)</f>
        <v>691.2</v>
      </c>
    </row>
    <row r="44" spans="1:11" ht="19.5" customHeight="1" thickBot="1">
      <c r="A44" s="12"/>
      <c r="B44" s="16" t="s">
        <v>65</v>
      </c>
      <c r="C44" s="4"/>
      <c r="D44" s="4"/>
      <c r="E44" s="17"/>
      <c r="F44" s="20"/>
      <c r="G44" s="20">
        <f>SUM(G39:G43)</f>
        <v>7228.500000000001</v>
      </c>
      <c r="H44" s="20">
        <f>SUM(H39:H43)</f>
        <v>7806.78</v>
      </c>
      <c r="I44" s="4"/>
      <c r="K44" s="29">
        <f>SUM(K39:K43)</f>
        <v>7806.78</v>
      </c>
    </row>
    <row r="45" spans="1:5" ht="15">
      <c r="A45" s="14"/>
      <c r="B45" s="25" t="s">
        <v>79</v>
      </c>
      <c r="E45" s="24">
        <f>G44</f>
        <v>7228.500000000001</v>
      </c>
    </row>
    <row r="46" spans="1:5" ht="15">
      <c r="A46" s="14"/>
      <c r="B46" s="25" t="s">
        <v>80</v>
      </c>
      <c r="E46" s="24">
        <f>H44</f>
        <v>7806.78</v>
      </c>
    </row>
    <row r="47" ht="12.75">
      <c r="A47" s="14"/>
    </row>
    <row r="48" ht="12.75">
      <c r="A48" s="3"/>
    </row>
    <row r="49" spans="1:2" ht="16.5" thickBot="1">
      <c r="A49" s="1"/>
      <c r="B49" s="1" t="s">
        <v>75</v>
      </c>
    </row>
    <row r="50" spans="1:9" ht="24.75" customHeight="1">
      <c r="A50" s="49" t="s">
        <v>25</v>
      </c>
      <c r="B50" s="53" t="s">
        <v>26</v>
      </c>
      <c r="C50" s="49" t="s">
        <v>27</v>
      </c>
      <c r="D50" s="49" t="s">
        <v>28</v>
      </c>
      <c r="E50" s="49" t="s">
        <v>29</v>
      </c>
      <c r="F50" s="51" t="s">
        <v>30</v>
      </c>
      <c r="G50" s="51" t="s">
        <v>31</v>
      </c>
      <c r="H50" s="51" t="s">
        <v>32</v>
      </c>
      <c r="I50" s="49" t="s">
        <v>33</v>
      </c>
    </row>
    <row r="51" spans="1:9" ht="13.5" thickBot="1">
      <c r="A51" s="50"/>
      <c r="B51" s="54"/>
      <c r="C51" s="50"/>
      <c r="D51" s="50"/>
      <c r="E51" s="50"/>
      <c r="F51" s="52"/>
      <c r="G51" s="52"/>
      <c r="H51" s="52"/>
      <c r="I51" s="50"/>
    </row>
    <row r="52" spans="1:11" ht="141" thickBot="1">
      <c r="A52" s="5" t="s">
        <v>34</v>
      </c>
      <c r="B52" s="15" t="s">
        <v>76</v>
      </c>
      <c r="C52" s="9" t="s">
        <v>68</v>
      </c>
      <c r="D52" s="9">
        <v>120</v>
      </c>
      <c r="E52" s="11">
        <v>22.18</v>
      </c>
      <c r="F52" s="22">
        <f>E52*8%+E52</f>
        <v>23.9544</v>
      </c>
      <c r="G52" s="19">
        <f>D52*E52</f>
        <v>2661.6</v>
      </c>
      <c r="H52" s="19">
        <f>F52*D52</f>
        <v>2874.528</v>
      </c>
      <c r="I52" s="9"/>
      <c r="K52" s="28">
        <f>(D52*E52)*8%+(D52*E52)</f>
        <v>2874.528</v>
      </c>
    </row>
    <row r="53" spans="1:11" ht="26.25" thickBot="1">
      <c r="A53" s="5" t="s">
        <v>37</v>
      </c>
      <c r="B53" s="15" t="s">
        <v>77</v>
      </c>
      <c r="C53" s="9" t="s">
        <v>68</v>
      </c>
      <c r="D53" s="9">
        <v>120</v>
      </c>
      <c r="E53" s="11">
        <v>12.57</v>
      </c>
      <c r="F53" s="22">
        <f>E53*8%+E53</f>
        <v>13.5756</v>
      </c>
      <c r="G53" s="19">
        <f>D53*E53</f>
        <v>1508.4</v>
      </c>
      <c r="H53" s="19">
        <f>F53*D53</f>
        <v>1629.072</v>
      </c>
      <c r="I53" s="9"/>
      <c r="K53" s="28">
        <f>(D53*E53)*8%+(D53*E53)</f>
        <v>1629.0720000000001</v>
      </c>
    </row>
    <row r="54" spans="1:11" ht="22.5" customHeight="1" thickBot="1">
      <c r="A54" s="12"/>
      <c r="B54" s="16" t="s">
        <v>65</v>
      </c>
      <c r="C54" s="4"/>
      <c r="D54" s="4"/>
      <c r="E54" s="17"/>
      <c r="F54" s="20"/>
      <c r="G54" s="20">
        <f>SUM(G52:G53)</f>
        <v>4170</v>
      </c>
      <c r="H54" s="20">
        <f>SUM(H52:H53)</f>
        <v>4503.599999999999</v>
      </c>
      <c r="I54" s="4"/>
      <c r="K54" s="28">
        <f>K52+K53</f>
        <v>4503.6</v>
      </c>
    </row>
    <row r="55" ht="12.75">
      <c r="A55" s="14" t="s">
        <v>78</v>
      </c>
    </row>
    <row r="57" spans="2:5" ht="15">
      <c r="B57" s="25" t="s">
        <v>79</v>
      </c>
      <c r="E57" s="24">
        <f>G54</f>
        <v>4170</v>
      </c>
    </row>
    <row r="58" spans="2:5" ht="15">
      <c r="B58" s="25" t="s">
        <v>80</v>
      </c>
      <c r="E58" s="24">
        <f>H54</f>
        <v>4503.599999999999</v>
      </c>
    </row>
  </sheetData>
  <sheetProtection/>
  <mergeCells count="36">
    <mergeCell ref="F4:F5"/>
    <mergeCell ref="G4:G5"/>
    <mergeCell ref="A4:A5"/>
    <mergeCell ref="B4:B5"/>
    <mergeCell ref="C4:C5"/>
    <mergeCell ref="D4:D5"/>
    <mergeCell ref="H4:H5"/>
    <mergeCell ref="I4:I5"/>
    <mergeCell ref="A27:A28"/>
    <mergeCell ref="B27:B28"/>
    <mergeCell ref="C27:C28"/>
    <mergeCell ref="D27:D28"/>
    <mergeCell ref="E27:E28"/>
    <mergeCell ref="F27:F28"/>
    <mergeCell ref="G27:G28"/>
    <mergeCell ref="E4:E5"/>
    <mergeCell ref="H27:H28"/>
    <mergeCell ref="H50:H51"/>
    <mergeCell ref="I27:I28"/>
    <mergeCell ref="A37:A38"/>
    <mergeCell ref="B37:B38"/>
    <mergeCell ref="C37:C38"/>
    <mergeCell ref="D37:D38"/>
    <mergeCell ref="E37:E38"/>
    <mergeCell ref="F37:F38"/>
    <mergeCell ref="G37:G38"/>
    <mergeCell ref="I50:I51"/>
    <mergeCell ref="H37:H38"/>
    <mergeCell ref="I37:I38"/>
    <mergeCell ref="A50:A51"/>
    <mergeCell ref="B50:B51"/>
    <mergeCell ref="C50:C51"/>
    <mergeCell ref="D50:D51"/>
    <mergeCell ref="E50:E51"/>
    <mergeCell ref="F50:F51"/>
    <mergeCell ref="G50:G51"/>
  </mergeCells>
  <printOptions/>
  <pageMargins left="0.5905511811023623" right="0.5905511811023623" top="0.3937007874015748" bottom="0.3937007874015748" header="0" footer="0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4.57421875" style="0" customWidth="1"/>
    <col min="2" max="2" width="37.8515625" style="0" customWidth="1"/>
    <col min="7" max="7" width="13.28125" style="44" customWidth="1"/>
    <col min="8" max="8" width="14.00390625" style="44" customWidth="1"/>
    <col min="9" max="9" width="15.28125" style="0" customWidth="1"/>
    <col min="10" max="10" width="4.28125" style="0" customWidth="1"/>
    <col min="11" max="11" width="18.00390625" style="0" customWidth="1"/>
    <col min="12" max="13" width="13.421875" style="0" bestFit="1" customWidth="1"/>
  </cols>
  <sheetData>
    <row r="1" ht="12.75">
      <c r="H1" s="45" t="s">
        <v>16</v>
      </c>
    </row>
    <row r="2" spans="1:8" ht="15.75">
      <c r="A2" s="1"/>
      <c r="B2" s="58" t="s">
        <v>15</v>
      </c>
      <c r="C2" s="58"/>
      <c r="D2" s="58"/>
      <c r="E2" s="58"/>
      <c r="F2" s="58"/>
      <c r="G2" s="58"/>
      <c r="H2" s="58"/>
    </row>
    <row r="3" ht="15.75">
      <c r="A3" s="1"/>
    </row>
    <row r="4" spans="1:8" ht="16.5" thickBot="1">
      <c r="A4" s="1"/>
      <c r="B4" s="55" t="s">
        <v>3</v>
      </c>
      <c r="C4" s="57"/>
      <c r="D4" s="57"/>
      <c r="E4" s="57"/>
      <c r="F4" s="57"/>
      <c r="G4" s="57"/>
      <c r="H4" s="57"/>
    </row>
    <row r="5" spans="1:9" ht="12.75">
      <c r="A5" s="31"/>
      <c r="B5" s="36"/>
      <c r="C5" s="36"/>
      <c r="D5" s="36"/>
      <c r="E5" s="49" t="s">
        <v>29</v>
      </c>
      <c r="F5" s="49" t="s">
        <v>17</v>
      </c>
      <c r="G5" s="51" t="s">
        <v>31</v>
      </c>
      <c r="H5" s="51" t="s">
        <v>32</v>
      </c>
      <c r="I5" s="49" t="s">
        <v>33</v>
      </c>
    </row>
    <row r="6" spans="1:9" ht="13.5" thickBot="1">
      <c r="A6" s="32" t="s">
        <v>0</v>
      </c>
      <c r="B6" s="4" t="s">
        <v>26</v>
      </c>
      <c r="C6" s="4" t="s">
        <v>18</v>
      </c>
      <c r="D6" s="4" t="s">
        <v>28</v>
      </c>
      <c r="E6" s="50"/>
      <c r="F6" s="50"/>
      <c r="G6" s="52"/>
      <c r="H6" s="52"/>
      <c r="I6" s="50"/>
    </row>
    <row r="7" spans="1:9" ht="36.75" thickBot="1">
      <c r="A7" s="40" t="s">
        <v>34</v>
      </c>
      <c r="B7" s="37" t="s">
        <v>5</v>
      </c>
      <c r="C7" s="7" t="s">
        <v>36</v>
      </c>
      <c r="D7" s="41">
        <v>190</v>
      </c>
      <c r="E7" s="8"/>
      <c r="F7" s="39"/>
      <c r="G7" s="19"/>
      <c r="H7" s="19"/>
      <c r="I7" s="10"/>
    </row>
    <row r="8" spans="1:8" ht="13.5" thickBot="1">
      <c r="A8" s="38"/>
      <c r="F8" s="48" t="s">
        <v>65</v>
      </c>
      <c r="G8" s="46"/>
      <c r="H8" s="46"/>
    </row>
    <row r="9" spans="1:2" ht="15.75">
      <c r="A9" s="1"/>
      <c r="B9" s="1"/>
    </row>
    <row r="10" ht="12.75">
      <c r="A10" s="14"/>
    </row>
    <row r="11" spans="1:8" ht="16.5" thickBot="1">
      <c r="A11" s="1"/>
      <c r="B11" s="55" t="s">
        <v>4</v>
      </c>
      <c r="C11" s="57"/>
      <c r="D11" s="57"/>
      <c r="E11" s="57"/>
      <c r="F11" s="57"/>
      <c r="G11" s="57"/>
      <c r="H11" s="57"/>
    </row>
    <row r="12" spans="1:9" ht="12.75">
      <c r="A12" s="35"/>
      <c r="B12" s="36"/>
      <c r="C12" s="36"/>
      <c r="D12" s="36"/>
      <c r="E12" s="49" t="s">
        <v>19</v>
      </c>
      <c r="F12" s="49" t="s">
        <v>17</v>
      </c>
      <c r="G12" s="51" t="s">
        <v>31</v>
      </c>
      <c r="H12" s="51" t="s">
        <v>32</v>
      </c>
      <c r="I12" s="49" t="s">
        <v>33</v>
      </c>
    </row>
    <row r="13" spans="1:9" ht="13.5" thickBot="1">
      <c r="A13" s="12" t="s">
        <v>0</v>
      </c>
      <c r="B13" s="4" t="s">
        <v>26</v>
      </c>
      <c r="C13" s="4" t="s">
        <v>18</v>
      </c>
      <c r="D13" s="4" t="s">
        <v>28</v>
      </c>
      <c r="E13" s="50"/>
      <c r="F13" s="50"/>
      <c r="G13" s="52"/>
      <c r="H13" s="52"/>
      <c r="I13" s="50"/>
    </row>
    <row r="14" spans="1:9" ht="36.75" thickBot="1">
      <c r="A14" s="40" t="s">
        <v>34</v>
      </c>
      <c r="B14" s="37" t="s">
        <v>6</v>
      </c>
      <c r="C14" s="7" t="s">
        <v>68</v>
      </c>
      <c r="D14" s="41">
        <v>200</v>
      </c>
      <c r="E14" s="8"/>
      <c r="F14" s="39"/>
      <c r="G14" s="19"/>
      <c r="H14" s="19"/>
      <c r="I14" s="10"/>
    </row>
    <row r="15" spans="1:8" ht="13.5" thickBot="1">
      <c r="A15" s="14"/>
      <c r="F15" s="48" t="s">
        <v>65</v>
      </c>
      <c r="G15" s="46"/>
      <c r="H15" s="46"/>
    </row>
    <row r="16" ht="15.75">
      <c r="A16" s="1"/>
    </row>
    <row r="17" ht="15.75">
      <c r="A17" s="1"/>
    </row>
    <row r="18" spans="1:8" ht="16.5" thickBot="1">
      <c r="A18" s="2" t="s">
        <v>24</v>
      </c>
      <c r="B18" s="55" t="s">
        <v>7</v>
      </c>
      <c r="C18" s="55"/>
      <c r="D18" s="55"/>
      <c r="E18" s="55"/>
      <c r="F18" s="55"/>
      <c r="G18" s="55"/>
      <c r="H18" s="55"/>
    </row>
    <row r="19" spans="1:9" ht="24.75" customHeight="1">
      <c r="A19" s="49" t="s">
        <v>0</v>
      </c>
      <c r="B19" s="49" t="s">
        <v>26</v>
      </c>
      <c r="C19" s="49" t="s">
        <v>27</v>
      </c>
      <c r="D19" s="49" t="s">
        <v>28</v>
      </c>
      <c r="E19" s="49" t="s">
        <v>29</v>
      </c>
      <c r="F19" s="49" t="s">
        <v>17</v>
      </c>
      <c r="G19" s="51" t="s">
        <v>31</v>
      </c>
      <c r="H19" s="51" t="s">
        <v>32</v>
      </c>
      <c r="I19" s="49" t="s">
        <v>33</v>
      </c>
    </row>
    <row r="20" spans="1:9" ht="1.5" customHeight="1" thickBot="1">
      <c r="A20" s="50"/>
      <c r="B20" s="50"/>
      <c r="C20" s="50"/>
      <c r="D20" s="50"/>
      <c r="E20" s="50"/>
      <c r="F20" s="50"/>
      <c r="G20" s="52"/>
      <c r="H20" s="52"/>
      <c r="I20" s="50"/>
    </row>
    <row r="21" spans="1:9" ht="24.75" thickBot="1">
      <c r="A21" s="33" t="s">
        <v>34</v>
      </c>
      <c r="B21" s="37" t="s">
        <v>8</v>
      </c>
      <c r="C21" s="9" t="s">
        <v>36</v>
      </c>
      <c r="D21" s="11">
        <v>30</v>
      </c>
      <c r="E21" s="11"/>
      <c r="F21" s="39"/>
      <c r="G21" s="19"/>
      <c r="H21" s="19"/>
      <c r="I21" s="9"/>
    </row>
    <row r="22" spans="1:8" ht="13.5" thickBot="1">
      <c r="A22" s="38"/>
      <c r="F22" s="48" t="s">
        <v>65</v>
      </c>
      <c r="G22" s="46"/>
      <c r="H22" s="46"/>
    </row>
    <row r="23" ht="12.75">
      <c r="A23" s="38"/>
    </row>
    <row r="24" ht="15.75">
      <c r="A24" s="43"/>
    </row>
    <row r="25" spans="1:8" ht="16.5" thickBot="1">
      <c r="A25" s="3"/>
      <c r="B25" s="55" t="s">
        <v>9</v>
      </c>
      <c r="C25" s="57"/>
      <c r="D25" s="57"/>
      <c r="E25" s="57"/>
      <c r="F25" s="57"/>
      <c r="G25" s="57"/>
      <c r="H25" s="57"/>
    </row>
    <row r="26" spans="1:9" ht="26.25" thickBot="1">
      <c r="A26" s="34" t="s">
        <v>0</v>
      </c>
      <c r="B26" s="42" t="s">
        <v>26</v>
      </c>
      <c r="C26" s="42" t="s">
        <v>27</v>
      </c>
      <c r="D26" s="42" t="s">
        <v>28</v>
      </c>
      <c r="E26" s="42" t="s">
        <v>29</v>
      </c>
      <c r="F26" s="42" t="s">
        <v>17</v>
      </c>
      <c r="G26" s="47" t="s">
        <v>31</v>
      </c>
      <c r="H26" s="47" t="s">
        <v>2</v>
      </c>
      <c r="I26" s="42" t="s">
        <v>33</v>
      </c>
    </row>
    <row r="27" spans="1:9" ht="13.5" thickBot="1">
      <c r="A27" s="33" t="s">
        <v>1</v>
      </c>
      <c r="B27" s="15" t="s">
        <v>11</v>
      </c>
      <c r="C27" s="15" t="s">
        <v>36</v>
      </c>
      <c r="D27" s="11">
        <v>200</v>
      </c>
      <c r="E27" s="11"/>
      <c r="F27" s="39"/>
      <c r="G27" s="19"/>
      <c r="H27" s="19"/>
      <c r="I27" s="15"/>
    </row>
    <row r="28" spans="1:9" ht="13.5" thickBot="1">
      <c r="A28" s="33" t="s">
        <v>20</v>
      </c>
      <c r="B28" s="15" t="s">
        <v>14</v>
      </c>
      <c r="C28" s="15" t="s">
        <v>36</v>
      </c>
      <c r="D28" s="11">
        <v>6</v>
      </c>
      <c r="E28" s="11"/>
      <c r="F28" s="39"/>
      <c r="G28" s="19"/>
      <c r="H28" s="19"/>
      <c r="I28" s="15"/>
    </row>
    <row r="29" spans="1:9" ht="13.5" thickBot="1">
      <c r="A29" s="33" t="s">
        <v>21</v>
      </c>
      <c r="B29" s="15" t="s">
        <v>12</v>
      </c>
      <c r="C29" s="15" t="s">
        <v>36</v>
      </c>
      <c r="D29" s="11">
        <v>10</v>
      </c>
      <c r="E29" s="11"/>
      <c r="F29" s="39"/>
      <c r="G29" s="19"/>
      <c r="H29" s="19"/>
      <c r="I29" s="15"/>
    </row>
    <row r="30" spans="1:9" ht="13.5" thickBot="1">
      <c r="A30" s="33" t="s">
        <v>22</v>
      </c>
      <c r="B30" s="15" t="s">
        <v>10</v>
      </c>
      <c r="C30" s="15" t="s">
        <v>36</v>
      </c>
      <c r="D30" s="11">
        <v>40</v>
      </c>
      <c r="E30" s="11"/>
      <c r="F30" s="39"/>
      <c r="G30" s="19"/>
      <c r="H30" s="19"/>
      <c r="I30" s="15"/>
    </row>
    <row r="31" spans="1:8" ht="13.5" thickBot="1">
      <c r="A31" s="38"/>
      <c r="F31" s="48" t="s">
        <v>65</v>
      </c>
      <c r="G31" s="46"/>
      <c r="H31" s="46"/>
    </row>
    <row r="32" ht="15.75">
      <c r="A32" s="1"/>
    </row>
    <row r="33" spans="1:2" ht="12.75">
      <c r="A33" s="38"/>
      <c r="B33" s="25" t="s">
        <v>78</v>
      </c>
    </row>
    <row r="35" ht="12.75">
      <c r="K35" s="30"/>
    </row>
    <row r="36" spans="2:9" ht="12.75">
      <c r="B36" s="56" t="s">
        <v>13</v>
      </c>
      <c r="C36" s="56"/>
      <c r="D36" s="56"/>
      <c r="E36" s="56"/>
      <c r="F36" s="56"/>
      <c r="G36" s="56"/>
      <c r="H36" s="56"/>
      <c r="I36" s="56"/>
    </row>
    <row r="37" spans="2:9" ht="12.75">
      <c r="B37" s="56"/>
      <c r="C37" s="56"/>
      <c r="D37" s="56"/>
      <c r="E37" s="56"/>
      <c r="F37" s="56"/>
      <c r="G37" s="56"/>
      <c r="H37" s="56"/>
      <c r="I37" s="56"/>
    </row>
    <row r="40" spans="2:9" ht="12.75">
      <c r="B40" s="56"/>
      <c r="C40" s="56"/>
      <c r="D40" s="56"/>
      <c r="E40" s="56"/>
      <c r="F40" s="56"/>
      <c r="G40" s="56"/>
      <c r="H40" s="56"/>
      <c r="I40" s="56"/>
    </row>
    <row r="41" spans="2:9" ht="12.75">
      <c r="B41" s="56"/>
      <c r="C41" s="56"/>
      <c r="D41" s="56"/>
      <c r="E41" s="56"/>
      <c r="F41" s="56"/>
      <c r="G41" s="56"/>
      <c r="H41" s="56"/>
      <c r="I41" s="56"/>
    </row>
  </sheetData>
  <sheetProtection/>
  <mergeCells count="26">
    <mergeCell ref="B40:I41"/>
    <mergeCell ref="B11:H11"/>
    <mergeCell ref="B2:H2"/>
    <mergeCell ref="B4:H4"/>
    <mergeCell ref="I19:I20"/>
    <mergeCell ref="F19:F20"/>
    <mergeCell ref="G19:G20"/>
    <mergeCell ref="H19:H20"/>
    <mergeCell ref="E19:E20"/>
    <mergeCell ref="I12:I13"/>
    <mergeCell ref="G12:G13"/>
    <mergeCell ref="H12:H13"/>
    <mergeCell ref="A19:A20"/>
    <mergeCell ref="B19:B20"/>
    <mergeCell ref="C19:C20"/>
    <mergeCell ref="D19:D20"/>
    <mergeCell ref="B18:H18"/>
    <mergeCell ref="B36:I37"/>
    <mergeCell ref="B25:H25"/>
    <mergeCell ref="I5:I6"/>
    <mergeCell ref="E5:E6"/>
    <mergeCell ref="F5:F6"/>
    <mergeCell ref="G5:G6"/>
    <mergeCell ref="H5:H6"/>
    <mergeCell ref="E12:E13"/>
    <mergeCell ref="F12:F13"/>
  </mergeCells>
  <printOptions/>
  <pageMargins left="0.3937007874015748" right="0.3937007874015748" top="0.5905511811023623" bottom="0.5905511811023623" header="0" footer="0"/>
  <pageSetup fitToHeight="2"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mzych</dc:creator>
  <cp:keywords/>
  <dc:description/>
  <cp:lastModifiedBy>akargulewicz</cp:lastModifiedBy>
  <cp:lastPrinted>2016-04-13T05:11:00Z</cp:lastPrinted>
  <dcterms:created xsi:type="dcterms:W3CDTF">2015-03-16T06:57:46Z</dcterms:created>
  <dcterms:modified xsi:type="dcterms:W3CDTF">2016-04-14T08:04:55Z</dcterms:modified>
  <cp:category/>
  <cp:version/>
  <cp:contentType/>
  <cp:contentStatus/>
</cp:coreProperties>
</file>